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4" i="1"/>
  <c r="O12" i="1" s="1"/>
  <c r="M11" i="1"/>
  <c r="M10" i="1"/>
  <c r="M9" i="1"/>
  <c r="M12" i="1" s="1"/>
  <c r="AE12" i="1"/>
  <c r="AD12" i="1"/>
  <c r="AC12" i="1"/>
  <c r="AB12" i="1"/>
  <c r="AA12" i="1"/>
  <c r="Z12" i="1"/>
  <c r="Y12" i="1"/>
  <c r="I18" i="1"/>
  <c r="N18" i="1" s="1"/>
  <c r="X12" i="1"/>
  <c r="H18" i="1" s="1"/>
  <c r="W12" i="1"/>
  <c r="G18" i="1" s="1"/>
  <c r="V12" i="1"/>
  <c r="F18" i="1" s="1"/>
  <c r="U12" i="1"/>
  <c r="E18" i="1" s="1"/>
  <c r="M18" i="1" s="1"/>
  <c r="T12" i="1"/>
  <c r="I17" i="1" s="1"/>
  <c r="S12" i="1"/>
  <c r="H17" i="1"/>
  <c r="R12" i="1"/>
  <c r="G17" i="1"/>
  <c r="Q12" i="1"/>
  <c r="F17" i="1"/>
  <c r="P12" i="1"/>
  <c r="E17" i="1" s="1"/>
  <c r="L12" i="1"/>
  <c r="K12" i="1"/>
  <c r="J12" i="1"/>
  <c r="I12" i="1"/>
  <c r="I16" i="1" s="1"/>
  <c r="H12" i="1"/>
  <c r="H16" i="1" s="1"/>
  <c r="L16" i="1" s="1"/>
  <c r="G12" i="1"/>
  <c r="G16" i="1" s="1"/>
  <c r="F12" i="1"/>
  <c r="D13" i="1" s="1"/>
  <c r="E12" i="1"/>
  <c r="E16" i="1"/>
  <c r="M16" i="1" l="1"/>
  <c r="E19" i="1"/>
  <c r="L17" i="1"/>
  <c r="G19" i="1"/>
  <c r="K17" i="1"/>
  <c r="N17" i="1"/>
  <c r="I19" i="1"/>
  <c r="M17" i="1"/>
  <c r="K18" i="1"/>
  <c r="L18" i="1"/>
  <c r="H19" i="1"/>
  <c r="O16" i="1"/>
  <c r="O19" i="1" s="1"/>
  <c r="N12" i="1"/>
  <c r="N16" i="1" s="1"/>
  <c r="F16" i="1"/>
  <c r="K16" i="1" l="1"/>
  <c r="F19" i="1"/>
  <c r="K19" i="1" s="1"/>
  <c r="L19" i="1"/>
  <c r="N19" i="1"/>
  <c r="M19" i="1"/>
</calcChain>
</file>

<file path=xl/sharedStrings.xml><?xml version="1.0" encoding="utf-8"?>
<sst xmlns="http://schemas.openxmlformats.org/spreadsheetml/2006/main" count="95" uniqueCount="66">
  <si>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</si>
  <si>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</si>
  <si>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</si>
  <si>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</si>
  <si>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</si>
  <si>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</si>
  <si>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</si>
  <si>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</si>
  <si>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</si>
  <si>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</si>
  <si>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</si>
  <si>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</si>
  <si>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</si>
  <si>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</si>
  <si>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</si>
  <si>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</si>
  <si>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</si>
  <si>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</si>
  <si>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</si>
  <si>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</si>
  <si>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</si>
  <si>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</si>
  <si>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</si>
  <si>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</si>
  <si>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</si>
  <si>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</si>
  <si>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</si>
  <si>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</si>
  <si>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</si>
  <si>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</si>
  <si>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</si>
  <si>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</si>
  <si>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</si>
  <si>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</si>
  <si>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</si>
  <si>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Johanna Riepula</t>
  </si>
  <si>
    <t>2.</t>
  </si>
  <si>
    <t>Lippo</t>
  </si>
  <si>
    <t>play off</t>
  </si>
  <si>
    <t>TyTe</t>
  </si>
  <si>
    <t>ykköspesis</t>
  </si>
  <si>
    <t>karsintasarja</t>
  </si>
  <si>
    <t>8.</t>
  </si>
  <si>
    <t>6.</t>
  </si>
  <si>
    <t>19.1.1979</t>
  </si>
  <si>
    <t>Lippo = Oulun Lippo  (1955)</t>
  </si>
  <si>
    <t>TyTe = Tyrnävän Tempaus  (1922)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</si>
  <si>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</si>
  <si>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</si>
  <si>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</si>
  <si>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</si>
  <si>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</si>
  <si>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</si>
  <si>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</si>
  <si>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22.05. 1996  Kiri - Lippo  0-1  (5-11, 3-3)</t>
  </si>
  <si>
    <t xml:space="preserve">  17 v   4 kk   3 pv</t>
  </si>
  <si>
    <t>28.05. 1996  ViU - Lippo  1-0  (5-3, 3-3)</t>
  </si>
  <si>
    <t xml:space="preserve">  17 v   4 kk   9 pv</t>
  </si>
  <si>
    <t>5.  ottelu</t>
  </si>
  <si>
    <t>23.08. 2000  TyTe - Manse PP  2-0  (8-3, 7-2)</t>
  </si>
  <si>
    <t xml:space="preserve">  21 v   7 kk   4 pv</t>
  </si>
  <si>
    <t>29.  ottelu</t>
  </si>
  <si>
    <t>29.07. 2001  Virkiä - TyTe  2-0  (7-4, 2-1)</t>
  </si>
  <si>
    <t xml:space="preserve">  22 v   6 kk 10 pv</t>
  </si>
  <si>
    <t>Lippo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</si>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</sst>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1996</v>
      </c>
      <c r="C4" s="27" t="s">
        <v>36</v>
      </c>
      <c r="D4" s="29" t="s">
        <v>37</v>
      </c>
      <c r="E4" s="27">
        <v>2</v>
      </c>
      <c r="F4" s="27">
        <v>0</v>
      </c>
      <c r="G4" s="27">
        <v>0</v>
      </c>
      <c r="H4" s="27">
        <v>1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30">
        <v>0.33300000000000002</v>
      </c>
      <c r="O4" s="37">
        <f>PRODUCT(I4/N4)</f>
        <v>3.0030030030030028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8">
        <v>1997</v>
      </c>
      <c r="C5" s="88"/>
      <c r="D5" s="89" t="s">
        <v>64</v>
      </c>
      <c r="E5" s="88"/>
      <c r="F5" s="92" t="s">
        <v>65</v>
      </c>
      <c r="G5" s="88"/>
      <c r="H5" s="90"/>
      <c r="I5" s="88"/>
      <c r="J5" s="88"/>
      <c r="K5" s="88"/>
      <c r="L5" s="88"/>
      <c r="M5" s="88"/>
      <c r="N5" s="9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42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8">
        <v>1998</v>
      </c>
      <c r="C6" s="88"/>
      <c r="D6" s="89" t="s">
        <v>64</v>
      </c>
      <c r="E6" s="88"/>
      <c r="F6" s="92" t="s">
        <v>65</v>
      </c>
      <c r="G6" s="88"/>
      <c r="H6" s="90"/>
      <c r="I6" s="88"/>
      <c r="J6" s="88"/>
      <c r="K6" s="88"/>
      <c r="L6" s="88"/>
      <c r="M6" s="88"/>
      <c r="N6" s="9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42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1999</v>
      </c>
      <c r="C7" s="61"/>
      <c r="D7" s="62" t="s">
        <v>39</v>
      </c>
      <c r="E7" s="61"/>
      <c r="F7" s="63" t="s">
        <v>40</v>
      </c>
      <c r="G7" s="67"/>
      <c r="H7" s="66"/>
      <c r="I7" s="61"/>
      <c r="J7" s="61"/>
      <c r="K7" s="61"/>
      <c r="L7" s="61"/>
      <c r="M7" s="61"/>
      <c r="N7" s="61"/>
      <c r="O7" s="37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2000</v>
      </c>
      <c r="C8" s="61"/>
      <c r="D8" s="62" t="s">
        <v>39</v>
      </c>
      <c r="E8" s="61"/>
      <c r="F8" s="63" t="s">
        <v>40</v>
      </c>
      <c r="G8" s="67"/>
      <c r="H8" s="66"/>
      <c r="I8" s="61"/>
      <c r="J8" s="61"/>
      <c r="K8" s="61"/>
      <c r="L8" s="61"/>
      <c r="M8" s="61"/>
      <c r="N8" s="61"/>
      <c r="O8" s="37">
        <v>0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4</v>
      </c>
      <c r="X8" s="28">
        <v>2</v>
      </c>
      <c r="Y8" s="28">
        <v>26</v>
      </c>
      <c r="Z8" s="42"/>
      <c r="AA8" s="27"/>
      <c r="AB8" s="27"/>
      <c r="AC8" s="27"/>
      <c r="AD8" s="27"/>
      <c r="AE8" s="27"/>
      <c r="AF8" s="64" t="s">
        <v>41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42</v>
      </c>
      <c r="D9" s="29" t="s">
        <v>39</v>
      </c>
      <c r="E9" s="27">
        <v>23</v>
      </c>
      <c r="F9" s="27">
        <v>1</v>
      </c>
      <c r="G9" s="27">
        <v>9</v>
      </c>
      <c r="H9" s="27">
        <v>5</v>
      </c>
      <c r="I9" s="27">
        <v>65</v>
      </c>
      <c r="J9" s="27">
        <v>15</v>
      </c>
      <c r="K9" s="27">
        <v>23</v>
      </c>
      <c r="L9" s="27">
        <v>17</v>
      </c>
      <c r="M9" s="27">
        <f>PRODUCT(F9+G9)</f>
        <v>10</v>
      </c>
      <c r="N9" s="30">
        <v>0.46800000000000003</v>
      </c>
      <c r="O9" s="37">
        <f>PRODUCT(I9/N9)</f>
        <v>138.88888888888889</v>
      </c>
      <c r="P9" s="27">
        <v>3</v>
      </c>
      <c r="Q9" s="27">
        <v>0</v>
      </c>
      <c r="R9" s="27">
        <v>1</v>
      </c>
      <c r="S9" s="27">
        <v>0</v>
      </c>
      <c r="T9" s="27">
        <v>10</v>
      </c>
      <c r="U9" s="28"/>
      <c r="V9" s="28"/>
      <c r="W9" s="28"/>
      <c r="X9" s="28"/>
      <c r="Y9" s="28"/>
      <c r="Z9" s="42"/>
      <c r="AA9" s="27"/>
      <c r="AB9" s="27"/>
      <c r="AC9" s="27"/>
      <c r="AD9" s="27"/>
      <c r="AE9" s="27"/>
      <c r="AF9" s="14" t="s">
        <v>38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43</v>
      </c>
      <c r="D10" s="29" t="s">
        <v>39</v>
      </c>
      <c r="E10" s="27">
        <v>22</v>
      </c>
      <c r="F10" s="27">
        <v>0</v>
      </c>
      <c r="G10" s="27">
        <v>13</v>
      </c>
      <c r="H10" s="27">
        <v>2</v>
      </c>
      <c r="I10" s="27">
        <v>59</v>
      </c>
      <c r="J10" s="27">
        <v>0</v>
      </c>
      <c r="K10" s="27">
        <v>12</v>
      </c>
      <c r="L10" s="27">
        <v>34</v>
      </c>
      <c r="M10" s="27">
        <f>PRODUCT(F10+G10)</f>
        <v>13</v>
      </c>
      <c r="N10" s="30">
        <v>0.50900000000000001</v>
      </c>
      <c r="O10" s="37">
        <f>PRODUCT(I10/N10)</f>
        <v>115.91355599214145</v>
      </c>
      <c r="P10" s="27">
        <v>4</v>
      </c>
      <c r="Q10" s="27">
        <v>0</v>
      </c>
      <c r="R10" s="27">
        <v>2</v>
      </c>
      <c r="S10" s="27">
        <v>1</v>
      </c>
      <c r="T10" s="27">
        <v>8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36</v>
      </c>
      <c r="D11" s="29" t="s">
        <v>39</v>
      </c>
      <c r="E11" s="27">
        <v>16</v>
      </c>
      <c r="F11" s="27">
        <v>0</v>
      </c>
      <c r="G11" s="27">
        <v>9</v>
      </c>
      <c r="H11" s="27">
        <v>2</v>
      </c>
      <c r="I11" s="27">
        <v>28</v>
      </c>
      <c r="J11" s="27">
        <v>1</v>
      </c>
      <c r="K11" s="27">
        <v>4</v>
      </c>
      <c r="L11" s="27">
        <v>14</v>
      </c>
      <c r="M11" s="27">
        <f>PRODUCT(F11+G11)</f>
        <v>9</v>
      </c>
      <c r="N11" s="30">
        <v>0.34100000000000003</v>
      </c>
      <c r="O11" s="37">
        <f>PRODUCT(I11/N11)</f>
        <v>82.111436950146626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63</v>
      </c>
      <c r="F12" s="19">
        <f t="shared" si="0"/>
        <v>1</v>
      </c>
      <c r="G12" s="19">
        <f t="shared" si="0"/>
        <v>31</v>
      </c>
      <c r="H12" s="19">
        <f t="shared" si="0"/>
        <v>10</v>
      </c>
      <c r="I12" s="19">
        <f t="shared" si="0"/>
        <v>153</v>
      </c>
      <c r="J12" s="19">
        <f t="shared" si="0"/>
        <v>17</v>
      </c>
      <c r="K12" s="19">
        <f t="shared" si="0"/>
        <v>39</v>
      </c>
      <c r="L12" s="19">
        <f t="shared" si="0"/>
        <v>65</v>
      </c>
      <c r="M12" s="19">
        <f t="shared" si="0"/>
        <v>32</v>
      </c>
      <c r="N12" s="31">
        <f>PRODUCT(I12/O12)</f>
        <v>0.45011003226461449</v>
      </c>
      <c r="O12" s="32">
        <f t="shared" ref="O12:AE12" si="1">SUM(O4:O11)</f>
        <v>339.91688483418</v>
      </c>
      <c r="P12" s="19">
        <f t="shared" si="1"/>
        <v>7</v>
      </c>
      <c r="Q12" s="19">
        <f t="shared" si="1"/>
        <v>0</v>
      </c>
      <c r="R12" s="19">
        <f t="shared" si="1"/>
        <v>3</v>
      </c>
      <c r="S12" s="19">
        <f t="shared" si="1"/>
        <v>1</v>
      </c>
      <c r="T12" s="19">
        <f t="shared" si="1"/>
        <v>18</v>
      </c>
      <c r="U12" s="19">
        <f t="shared" si="1"/>
        <v>7</v>
      </c>
      <c r="V12" s="19">
        <f t="shared" si="1"/>
        <v>0</v>
      </c>
      <c r="W12" s="19">
        <f t="shared" si="1"/>
        <v>4</v>
      </c>
      <c r="X12" s="19">
        <f t="shared" si="1"/>
        <v>2</v>
      </c>
      <c r="Y12" s="19">
        <f t="shared" si="1"/>
        <v>26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2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SUM(F12:H12)+((I12-F12-G12)/3)+(E12/3)+(Z12*25)+(AA12*25)+(AB12*10)+(AC12*25)+(AD12*20)+(AE12*15)-20</f>
        <v>123.33333333333334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47</v>
      </c>
      <c r="Q15" s="13"/>
      <c r="R15" s="13"/>
      <c r="S15" s="13"/>
      <c r="T15" s="68"/>
      <c r="U15" s="68"/>
      <c r="V15" s="68"/>
      <c r="W15" s="68"/>
      <c r="X15" s="68"/>
      <c r="Y15" s="13"/>
      <c r="Z15" s="13"/>
      <c r="AA15" s="13"/>
      <c r="AB15" s="12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63</v>
      </c>
      <c r="F16" s="27">
        <f>PRODUCT(F12)</f>
        <v>1</v>
      </c>
      <c r="G16" s="27">
        <f>PRODUCT(G12)</f>
        <v>31</v>
      </c>
      <c r="H16" s="27">
        <f>PRODUCT(H12)</f>
        <v>10</v>
      </c>
      <c r="I16" s="27">
        <f>PRODUCT(I12)</f>
        <v>153</v>
      </c>
      <c r="J16" s="1"/>
      <c r="K16" s="44">
        <f>PRODUCT((F16+G16)/E16)</f>
        <v>0.50793650793650791</v>
      </c>
      <c r="L16" s="44">
        <f>PRODUCT(H16/E16)</f>
        <v>0.15873015873015872</v>
      </c>
      <c r="M16" s="44">
        <f>PRODUCT(I16/E16)</f>
        <v>2.4285714285714284</v>
      </c>
      <c r="N16" s="30">
        <f>PRODUCT(N12)</f>
        <v>0.45011003226461449</v>
      </c>
      <c r="O16" s="25">
        <f>PRODUCT(O12)</f>
        <v>339.91688483418</v>
      </c>
      <c r="P16" s="69" t="s">
        <v>48</v>
      </c>
      <c r="Q16" s="70"/>
      <c r="R16" s="70"/>
      <c r="S16" s="71" t="s">
        <v>54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49</v>
      </c>
      <c r="AE16" s="73"/>
      <c r="AF16" s="74" t="s">
        <v>55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5" t="s">
        <v>18</v>
      </c>
      <c r="C17" s="46"/>
      <c r="D17" s="47"/>
      <c r="E17" s="27">
        <f>PRODUCT(P12)</f>
        <v>7</v>
      </c>
      <c r="F17" s="27">
        <f>PRODUCT(Q12)</f>
        <v>0</v>
      </c>
      <c r="G17" s="27">
        <f>PRODUCT(R12)</f>
        <v>3</v>
      </c>
      <c r="H17" s="27">
        <f>PRODUCT(S12)</f>
        <v>1</v>
      </c>
      <c r="I17" s="27">
        <f>PRODUCT(T12)</f>
        <v>18</v>
      </c>
      <c r="J17" s="1"/>
      <c r="K17" s="44">
        <f>PRODUCT((F17+G17)/E17)</f>
        <v>0.42857142857142855</v>
      </c>
      <c r="L17" s="44">
        <f>PRODUCT(H17/E17)</f>
        <v>0.14285714285714285</v>
      </c>
      <c r="M17" s="44">
        <f>PRODUCT(I17/E17)</f>
        <v>2.5714285714285716</v>
      </c>
      <c r="N17" s="30">
        <f>PRODUCT(I17/O17)</f>
        <v>0.48648648648648651</v>
      </c>
      <c r="O17" s="25">
        <v>37</v>
      </c>
      <c r="P17" s="75" t="s">
        <v>50</v>
      </c>
      <c r="Q17" s="76"/>
      <c r="R17" s="76"/>
      <c r="S17" s="77" t="s">
        <v>59</v>
      </c>
      <c r="T17" s="77"/>
      <c r="U17" s="77"/>
      <c r="V17" s="77"/>
      <c r="W17" s="77"/>
      <c r="X17" s="77"/>
      <c r="Y17" s="77"/>
      <c r="Z17" s="77"/>
      <c r="AA17" s="77"/>
      <c r="AB17" s="78"/>
      <c r="AC17" s="77"/>
      <c r="AD17" s="79" t="s">
        <v>58</v>
      </c>
      <c r="AE17" s="79"/>
      <c r="AF17" s="80" t="s">
        <v>60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8" t="s">
        <v>19</v>
      </c>
      <c r="C18" s="49"/>
      <c r="D18" s="50"/>
      <c r="E18" s="28">
        <f>PRODUCT(U12)</f>
        <v>7</v>
      </c>
      <c r="F18" s="28">
        <f>PRODUCT(V12)</f>
        <v>0</v>
      </c>
      <c r="G18" s="28">
        <f>PRODUCT(W12)</f>
        <v>4</v>
      </c>
      <c r="H18" s="28">
        <f>PRODUCT(X12)</f>
        <v>2</v>
      </c>
      <c r="I18" s="28">
        <f>PRODUCT(Y12)</f>
        <v>26</v>
      </c>
      <c r="J18" s="1"/>
      <c r="K18" s="51">
        <f>PRODUCT((F18+G18)/E18)</f>
        <v>0.5714285714285714</v>
      </c>
      <c r="L18" s="51">
        <f>PRODUCT(H18/E18)</f>
        <v>0.2857142857142857</v>
      </c>
      <c r="M18" s="51">
        <f>PRODUCT(I18/E18)</f>
        <v>3.7142857142857144</v>
      </c>
      <c r="N18" s="52">
        <f>PRODUCT(I18/O18)</f>
        <v>0.52</v>
      </c>
      <c r="O18" s="25">
        <v>50</v>
      </c>
      <c r="P18" s="75" t="s">
        <v>51</v>
      </c>
      <c r="Q18" s="76"/>
      <c r="R18" s="76"/>
      <c r="S18" s="77" t="s">
        <v>56</v>
      </c>
      <c r="T18" s="77"/>
      <c r="U18" s="77"/>
      <c r="V18" s="77"/>
      <c r="W18" s="77"/>
      <c r="X18" s="77"/>
      <c r="Y18" s="77"/>
      <c r="Z18" s="77"/>
      <c r="AA18" s="77"/>
      <c r="AB18" s="78"/>
      <c r="AC18" s="77"/>
      <c r="AD18" s="79" t="s">
        <v>52</v>
      </c>
      <c r="AE18" s="79"/>
      <c r="AF18" s="80" t="s">
        <v>57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53" t="s">
        <v>20</v>
      </c>
      <c r="C19" s="54"/>
      <c r="D19" s="55"/>
      <c r="E19" s="19">
        <f>SUM(E16:E18)</f>
        <v>77</v>
      </c>
      <c r="F19" s="19">
        <f>SUM(F16:F18)</f>
        <v>1</v>
      </c>
      <c r="G19" s="19">
        <f>SUM(G16:G18)</f>
        <v>38</v>
      </c>
      <c r="H19" s="19">
        <f>SUM(H16:H18)</f>
        <v>13</v>
      </c>
      <c r="I19" s="19">
        <f>SUM(I16:I18)</f>
        <v>197</v>
      </c>
      <c r="J19" s="1"/>
      <c r="K19" s="56">
        <f>PRODUCT((F19+G19)/E19)</f>
        <v>0.50649350649350644</v>
      </c>
      <c r="L19" s="56">
        <f>PRODUCT(H19/E19)</f>
        <v>0.16883116883116883</v>
      </c>
      <c r="M19" s="56">
        <f>PRODUCT(I19/E19)</f>
        <v>2.5584415584415585</v>
      </c>
      <c r="N19" s="31">
        <f>PRODUCT(I19/O19)</f>
        <v>0.46144813428149445</v>
      </c>
      <c r="O19" s="25">
        <f>SUM(O16:O18)</f>
        <v>426.91688483418</v>
      </c>
      <c r="P19" s="81" t="s">
        <v>53</v>
      </c>
      <c r="Q19" s="82"/>
      <c r="R19" s="82"/>
      <c r="S19" s="83" t="s">
        <v>62</v>
      </c>
      <c r="T19" s="83"/>
      <c r="U19" s="83"/>
      <c r="V19" s="83"/>
      <c r="W19" s="83"/>
      <c r="X19" s="83"/>
      <c r="Y19" s="83"/>
      <c r="Z19" s="83"/>
      <c r="AA19" s="83"/>
      <c r="AB19" s="84"/>
      <c r="AC19" s="83"/>
      <c r="AD19" s="85" t="s">
        <v>61</v>
      </c>
      <c r="AE19" s="85"/>
      <c r="AF19" s="86" t="s">
        <v>63</v>
      </c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8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 t="s">
        <v>34</v>
      </c>
      <c r="C21" s="1"/>
      <c r="D21" s="65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8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8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8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9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2019-01-30T12:00:51Z</dcterms:modified>
</cp:coreProperties>
</file>